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GoogleDisc\03 - Lowlands\Webiste\Practical Information\"/>
    </mc:Choice>
  </mc:AlternateContent>
  <bookViews>
    <workbookView xWindow="120" yWindow="45" windowWidth="24240" windowHeight="12285"/>
  </bookViews>
  <sheets>
    <sheet name="2017 Russian" sheetId="1" r:id="rId1"/>
  </sheets>
  <definedNames>
    <definedName name="dob">'2017 Russian'!#REF!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  <c r="E20" i="1"/>
  <c r="D20" i="1"/>
  <c r="C20" i="1"/>
  <c r="E14" i="1"/>
  <c r="E12" i="1"/>
  <c r="E10" i="1"/>
  <c r="M30" i="1" l="1"/>
  <c r="M27" i="1"/>
  <c r="M24" i="1"/>
  <c r="K30" i="1"/>
  <c r="K27" i="1"/>
  <c r="K24" i="1"/>
  <c r="I30" i="1"/>
  <c r="I27" i="1"/>
  <c r="I24" i="1"/>
  <c r="G30" i="1"/>
  <c r="G27" i="1"/>
  <c r="G24" i="1"/>
  <c r="E30" i="1"/>
  <c r="E27" i="1"/>
  <c r="E24" i="1"/>
  <c r="N30" i="1"/>
  <c r="N27" i="1"/>
  <c r="N24" i="1"/>
  <c r="L30" i="1"/>
  <c r="L27" i="1"/>
  <c r="L24" i="1"/>
  <c r="J30" i="1"/>
  <c r="J27" i="1"/>
  <c r="J24" i="1"/>
  <c r="H30" i="1"/>
  <c r="H27" i="1"/>
  <c r="H24" i="1"/>
  <c r="F30" i="1"/>
  <c r="F27" i="1"/>
  <c r="F24" i="1"/>
  <c r="D30" i="1"/>
  <c r="D27" i="1"/>
  <c r="D24" i="1"/>
  <c r="D34" i="1" l="1"/>
  <c r="D33" i="1"/>
  <c r="H34" i="1"/>
  <c r="H33" i="1"/>
  <c r="L34" i="1"/>
  <c r="L33" i="1"/>
  <c r="E34" i="1"/>
  <c r="E33" i="1"/>
  <c r="I34" i="1"/>
  <c r="I33" i="1"/>
  <c r="M34" i="1"/>
  <c r="M33" i="1"/>
  <c r="F34" i="1"/>
  <c r="F33" i="1"/>
  <c r="J34" i="1"/>
  <c r="J33" i="1"/>
  <c r="N34" i="1"/>
  <c r="N33" i="1"/>
  <c r="G34" i="1"/>
  <c r="G33" i="1"/>
  <c r="K34" i="1"/>
  <c r="K33" i="1"/>
  <c r="C30" i="1" l="1"/>
  <c r="C23" i="1" l="1"/>
  <c r="C27" i="1"/>
  <c r="C24" i="1"/>
  <c r="C33" i="1" l="1"/>
  <c r="C34" i="1"/>
  <c r="C28" i="1"/>
  <c r="C29" i="1"/>
  <c r="D23" i="1"/>
  <c r="C25" i="1"/>
  <c r="C26" i="1"/>
  <c r="C35" i="1" l="1"/>
  <c r="C37" i="1" s="1"/>
  <c r="D25" i="1"/>
  <c r="D28" i="1"/>
  <c r="D29" i="1"/>
  <c r="D26" i="1"/>
  <c r="E23" i="1"/>
  <c r="D35" i="1" l="1"/>
  <c r="D37" i="1" s="1"/>
  <c r="E28" i="1"/>
  <c r="E25" i="1"/>
  <c r="F23" i="1"/>
  <c r="E29" i="1"/>
  <c r="E26" i="1"/>
  <c r="E35" i="1" l="1"/>
  <c r="E37" i="1" s="1"/>
  <c r="F29" i="1"/>
  <c r="F26" i="1"/>
  <c r="F25" i="1"/>
  <c r="F28" i="1"/>
  <c r="G23" i="1"/>
  <c r="F35" i="1" l="1"/>
  <c r="F37" i="1" s="1"/>
  <c r="G28" i="1"/>
  <c r="G25" i="1"/>
  <c r="H23" i="1"/>
  <c r="G29" i="1"/>
  <c r="G26" i="1"/>
  <c r="G35" i="1" l="1"/>
  <c r="G37" i="1" s="1"/>
  <c r="H29" i="1"/>
  <c r="H26" i="1"/>
  <c r="H28" i="1"/>
  <c r="H25" i="1"/>
  <c r="I23" i="1"/>
  <c r="H35" i="1" l="1"/>
  <c r="H37" i="1" s="1"/>
  <c r="I28" i="1"/>
  <c r="I25" i="1"/>
  <c r="J23" i="1"/>
  <c r="I29" i="1"/>
  <c r="I26" i="1"/>
  <c r="I35" i="1" l="1"/>
  <c r="I37" i="1" s="1"/>
  <c r="J29" i="1"/>
  <c r="J26" i="1"/>
  <c r="J25" i="1"/>
  <c r="J28" i="1"/>
  <c r="K23" i="1"/>
  <c r="J35" i="1" l="1"/>
  <c r="J37" i="1" s="1"/>
  <c r="K28" i="1"/>
  <c r="K25" i="1"/>
  <c r="L23" i="1"/>
  <c r="K29" i="1"/>
  <c r="K26" i="1"/>
  <c r="K35" i="1" l="1"/>
  <c r="K37" i="1" s="1"/>
  <c r="L29" i="1"/>
  <c r="L26" i="1"/>
  <c r="L28" i="1"/>
  <c r="L25" i="1"/>
  <c r="M23" i="1"/>
  <c r="L35" i="1" l="1"/>
  <c r="L37" i="1" s="1"/>
  <c r="M28" i="1"/>
  <c r="M25" i="1"/>
  <c r="N23" i="1"/>
  <c r="M29" i="1"/>
  <c r="M26" i="1"/>
  <c r="M35" i="1" l="1"/>
  <c r="M37" i="1" s="1"/>
  <c r="N29" i="1"/>
  <c r="N26" i="1"/>
  <c r="N25" i="1"/>
  <c r="N28" i="1"/>
  <c r="N35" i="1" l="1"/>
  <c r="N37" i="1" s="1"/>
</calcChain>
</file>

<file path=xl/sharedStrings.xml><?xml version="1.0" encoding="utf-8"?>
<sst xmlns="http://schemas.openxmlformats.org/spreadsheetml/2006/main" count="46" uniqueCount="44">
  <si>
    <t>CALCULATIONS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</si>
  <si>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</si>
  <si>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</si>
  <si>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</si>
  <si>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</si>
  <si>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</si>
  <si>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</si>
  <si>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</si>
  <si>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</si>
  <si>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</si>
  <si>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</si>
  <si>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</si>
  <si>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</si>
  <si>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 cumulative gross salary</t>
  </si>
  <si>
    <t>Personal income tax</t>
  </si>
  <si>
    <t>Social Fund (FSS)</t>
  </si>
  <si>
    <t>Regr level</t>
  </si>
  <si>
    <t>Medical Fund (FFOMS)</t>
  </si>
  <si>
    <t>Injury insurance (NS)</t>
  </si>
  <si>
    <t>Salary Taxes</t>
  </si>
  <si>
    <t>Pension Fund (PF)</t>
  </si>
  <si>
    <t>High %</t>
  </si>
  <si>
    <t>Low %</t>
  </si>
  <si>
    <t>Social Fund (FSS) high</t>
  </si>
  <si>
    <t>Social Fund (FSS) low</t>
  </si>
  <si>
    <t>Pension Fund (PF) high</t>
  </si>
  <si>
    <t>Pension Fund (PF) low</t>
  </si>
  <si>
    <t>Net salary to employee</t>
  </si>
  <si>
    <t>Income tax to state budget</t>
  </si>
  <si>
    <t>Salary taxes to state budgets</t>
  </si>
  <si>
    <t>** standard rate 0,2% but can be higher for certain company activity types</t>
  </si>
  <si>
    <t>Injury insurance (NS)**</t>
  </si>
  <si>
    <t>* All amounts in Russian Ruble</t>
  </si>
  <si>
    <t>GENERAL RULES*</t>
  </si>
  <si>
    <t>Fixed gross salary month*</t>
  </si>
  <si>
    <t>Total gross salary month*</t>
  </si>
  <si>
    <t>Calculations*</t>
  </si>
  <si>
    <t>Payments*</t>
  </si>
  <si>
    <t>Total payroll*</t>
  </si>
  <si>
    <t>Russian Resident</t>
  </si>
  <si>
    <t>Extra/bonus gross month*</t>
  </si>
  <si>
    <t xml:space="preserve"> Use the yellow highlighted cells for your input</t>
  </si>
  <si>
    <t>How to use the calculator:</t>
  </si>
  <si>
    <t>Payroll Calculation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</si>
</sst>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_-* #,##0\-;_-* &quot;-&quot;??_-;_-@_-"/>
    <numFmt numFmtId="165" formatCode="0.0%"/>
    <numFmt numFmtId="166" formatCode="_-* #,##0.00_-;_-* #,##0.00\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  <charset val="204"/>
    </font>
    <font>
      <u/>
      <sz val="11"/>
      <color theme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40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0" xfId="8" applyFill="1"/>
    <xf numFmtId="164" fontId="2" fillId="2" borderId="0" xfId="4" applyNumberFormat="1" applyFont="1" applyFill="1"/>
    <xf numFmtId="0" fontId="1" fillId="3" borderId="0" xfId="8" applyFill="1"/>
    <xf numFmtId="164" fontId="2" fillId="3" borderId="0" xfId="4" applyNumberFormat="1" applyFont="1" applyFill="1"/>
    <xf numFmtId="0" fontId="6" fillId="3" borderId="0" xfId="8" applyFont="1" applyFill="1" applyAlignment="1">
      <alignment horizontal="right"/>
    </xf>
    <xf numFmtId="0" fontId="3" fillId="2" borderId="0" xfId="8" applyFont="1" applyFill="1"/>
    <xf numFmtId="0" fontId="1" fillId="2" borderId="1" xfId="8" applyFill="1" applyBorder="1"/>
    <xf numFmtId="164" fontId="2" fillId="2" borderId="1" xfId="4" applyNumberFormat="1" applyFont="1" applyFill="1" applyBorder="1"/>
    <xf numFmtId="164" fontId="1" fillId="2" borderId="1" xfId="8" applyNumberFormat="1" applyFill="1" applyBorder="1"/>
    <xf numFmtId="0" fontId="1" fillId="2" borderId="2" xfId="8" applyFill="1" applyBorder="1"/>
    <xf numFmtId="164" fontId="2" fillId="2" borderId="3" xfId="4" applyNumberFormat="1" applyFont="1" applyFill="1" applyBorder="1"/>
    <xf numFmtId="0" fontId="4" fillId="2" borderId="2" xfId="8" applyFont="1" applyFill="1" applyBorder="1"/>
    <xf numFmtId="164" fontId="1" fillId="2" borderId="4" xfId="8" applyNumberFormat="1" applyFill="1" applyBorder="1"/>
    <xf numFmtId="165" fontId="1" fillId="2" borderId="1" xfId="8" applyNumberFormat="1" applyFill="1" applyBorder="1"/>
    <xf numFmtId="0" fontId="1" fillId="2" borderId="2" xfId="8" applyFont="1" applyFill="1" applyBorder="1"/>
    <xf numFmtId="0" fontId="4" fillId="2" borderId="2" xfId="8" applyFont="1" applyFill="1" applyBorder="1" applyAlignment="1">
      <alignment wrapText="1"/>
    </xf>
    <xf numFmtId="0" fontId="4" fillId="2" borderId="1" xfId="8" applyFont="1" applyFill="1" applyBorder="1" applyAlignment="1">
      <alignment wrapText="1"/>
    </xf>
    <xf numFmtId="164" fontId="4" fillId="2" borderId="3" xfId="4" applyNumberFormat="1" applyFont="1" applyFill="1" applyBorder="1" applyAlignment="1">
      <alignment wrapText="1"/>
    </xf>
    <xf numFmtId="0" fontId="1" fillId="4" borderId="2" xfId="8" applyFill="1" applyBorder="1"/>
    <xf numFmtId="0" fontId="3" fillId="4" borderId="1" xfId="8" applyFont="1" applyFill="1" applyBorder="1" applyAlignment="1">
      <alignment horizontal="center"/>
    </xf>
    <xf numFmtId="0" fontId="8" fillId="2" borderId="0" xfId="8" applyFont="1" applyFill="1"/>
    <xf numFmtId="164" fontId="8" fillId="2" borderId="0" xfId="4" applyNumberFormat="1" applyFont="1" applyFill="1"/>
    <xf numFmtId="0" fontId="9" fillId="3" borderId="0" xfId="8" applyFont="1" applyFill="1" applyAlignment="1">
      <alignment horizontal="right"/>
    </xf>
    <xf numFmtId="0" fontId="8" fillId="5" borderId="1" xfId="8" applyFont="1" applyFill="1" applyBorder="1"/>
    <xf numFmtId="164" fontId="2" fillId="5" borderId="4" xfId="4" applyNumberFormat="1" applyFont="1" applyFill="1" applyBorder="1" applyProtection="1">
      <protection locked="0"/>
    </xf>
  </cellXfs>
  <cellStyles count="22">
    <cellStyle name="Comma 2" xfId="1"/>
    <cellStyle name="Comma 3" xfId="2"/>
    <cellStyle name="Comma 4" xfId="3"/>
    <cellStyle name="Comma 5" xfId="4"/>
    <cellStyle name="Comma 6" xfId="5"/>
    <cellStyle name="Comma 7" xfId="6"/>
    <cellStyle name="Normal 2" xfId="7"/>
    <cellStyle name="Normal 3" xfId="8"/>
    <cellStyle name="Percent 2" xfId="9"/>
    <cellStyle name="Обычный" xfId="0" builtinId="0"/>
    <cellStyle name="Обычный 2" xfId="10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Процентный 2" xfId="11"/>
    <cellStyle name="Финансовый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133351</xdr:colOff>
      <xdr:row>1</xdr:row>
      <xdr:rowOff>38101</xdr:rowOff>
    </xdr:from>
    <xdr:to>
      <xdr:col>2</xdr:col>
      <xdr:colOff>133351</xdr:colOff>
      <xdr:row>5</xdr:row>
      <xdr:rowOff>9526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id="{6EC37A96-A4D9-47BA-8F4A-9664902A3286}"/>
            </a:ext>
          </a:extLst>
        </xdr:cNvPr>
        <xdr:cNvGrpSpPr/>
      </xdr:nvGrpSpPr>
      <xdr:grpSpPr>
        <a:xfrm>
          <a:off x="190501" y="114301"/>
          <a:ext cx="1733550" cy="666750"/>
          <a:chOff x="200026" y="114301"/>
          <a:chExt cx="1981200" cy="666750"/>
        </a:xfrm>
      </xdr:grpSpPr>
      <xdr:sp macro="" textlink="">
        <xdr:nvSpPr>
          <xdr:cNvPr id="3" name="Прямоугольник 2">
            <a:extLst>
              <a:ext uri="{FF2B5EF4-FFF2-40B4-BE49-F238E27FC236}">
                <a16:creationId xmlns:a16="http://schemas.microsoft.com/office/drawing/2014/main" id="{1D671BDD-4826-45BE-A4CC-B7B64BDCD676}"/>
              </a:ext>
            </a:extLst>
          </xdr:cNvPr>
          <xdr:cNvSpPr/>
        </xdr:nvSpPr>
        <xdr:spPr>
          <a:xfrm>
            <a:off x="200026" y="114301"/>
            <a:ext cx="1981200" cy="666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" name="Рисунок 1">
            <a:extLst>
              <a:ext uri="{FF2B5EF4-FFF2-40B4-BE49-F238E27FC236}">
                <a16:creationId xmlns:a16="http://schemas.microsoft.com/office/drawing/2014/main" id="{7E19B7EE-7A86-4027-ADA7-B675119F63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66700" y="142874"/>
            <a:ext cx="1847850" cy="5802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tabSelected="1" topLeftCell="B1" zoomScaleNormal="100" workbookViewId="0">
      <selection activeCell="C18" sqref="C18"/>
    </sheetView>
  </sheetViews>
  <sheetFormatPr defaultColWidth="8.85546875" defaultRowHeight="12.75" x14ac:dyDescent="0.2"/>
  <cols>
    <col min="1" max="1" width="0.85546875" style="1" customWidth="1"/>
    <col min="2" max="2" width="26" style="1" customWidth="1"/>
    <col min="3" max="4" width="11.42578125" style="2" customWidth="1"/>
    <col min="5" max="14" width="11.42578125" style="1" customWidth="1"/>
    <col min="15" max="15" width="11" style="1" customWidth="1"/>
    <col min="16" max="16" width="10.140625" style="1" hidden="1" customWidth="1"/>
    <col min="17" max="17" width="3.28515625" style="1" customWidth="1"/>
    <col min="18" max="16384" width="8.85546875" style="1"/>
  </cols>
  <sheetData>
    <row r="1" spans="2:14" ht="6" customHeight="1" x14ac:dyDescent="0.2"/>
    <row r="2" spans="2:14" x14ac:dyDescent="0.2">
      <c r="B2" s="3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x14ac:dyDescent="0.2">
      <c r="B3" s="3"/>
      <c r="C3" s="4"/>
      <c r="D3" s="4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5.75" x14ac:dyDescent="0.25">
      <c r="B4" s="3"/>
      <c r="C4" s="4"/>
      <c r="D4" s="4"/>
      <c r="E4" s="3"/>
      <c r="F4" s="3"/>
      <c r="G4" s="3"/>
      <c r="H4" s="3"/>
      <c r="I4" s="3"/>
      <c r="J4" s="3"/>
      <c r="K4" s="3"/>
      <c r="L4" s="3"/>
      <c r="M4" s="3"/>
      <c r="N4" s="5" t="s">
        <v>43</v>
      </c>
    </row>
    <row r="5" spans="2:14" ht="13.5" customHeight="1" x14ac:dyDescent="0.2">
      <c r="B5" s="3"/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23" t="s">
        <v>39</v>
      </c>
    </row>
    <row r="6" spans="2:14" ht="6" customHeight="1" x14ac:dyDescent="0.2">
      <c r="B6" s="3"/>
      <c r="C6" s="4"/>
      <c r="D6" s="4"/>
      <c r="E6" s="3"/>
      <c r="F6" s="3"/>
      <c r="G6" s="3"/>
      <c r="H6" s="3"/>
      <c r="I6" s="3"/>
      <c r="J6" s="3"/>
      <c r="K6" s="3"/>
      <c r="L6" s="3"/>
      <c r="M6" s="3"/>
      <c r="N6" s="3"/>
    </row>
    <row r="8" spans="2:14" x14ac:dyDescent="0.2">
      <c r="B8" s="6" t="s">
        <v>33</v>
      </c>
    </row>
    <row r="9" spans="2:14" x14ac:dyDescent="0.2">
      <c r="B9" s="16" t="s">
        <v>19</v>
      </c>
      <c r="C9" s="17" t="s">
        <v>21</v>
      </c>
      <c r="D9" s="18" t="s">
        <v>16</v>
      </c>
      <c r="E9" s="18" t="s">
        <v>22</v>
      </c>
    </row>
    <row r="10" spans="2:14" x14ac:dyDescent="0.2">
      <c r="B10" s="15" t="s">
        <v>14</v>
      </c>
      <c r="C10" s="14">
        <v>0.13</v>
      </c>
      <c r="D10" s="11">
        <v>0</v>
      </c>
      <c r="E10" s="14">
        <f>C10</f>
        <v>0.13</v>
      </c>
      <c r="N10" s="21"/>
    </row>
    <row r="11" spans="2:14" x14ac:dyDescent="0.2">
      <c r="B11" s="10" t="s">
        <v>15</v>
      </c>
      <c r="C11" s="14">
        <v>2.9000000000000001E-2</v>
      </c>
      <c r="D11" s="9">
        <v>755000</v>
      </c>
      <c r="E11" s="14">
        <v>0</v>
      </c>
    </row>
    <row r="12" spans="2:14" x14ac:dyDescent="0.2">
      <c r="B12" s="10" t="s">
        <v>17</v>
      </c>
      <c r="C12" s="14">
        <v>5.0999999999999997E-2</v>
      </c>
      <c r="D12" s="11">
        <v>0</v>
      </c>
      <c r="E12" s="14">
        <f>C12</f>
        <v>5.0999999999999997E-2</v>
      </c>
    </row>
    <row r="13" spans="2:14" x14ac:dyDescent="0.2">
      <c r="B13" s="10" t="s">
        <v>20</v>
      </c>
      <c r="C13" s="14">
        <v>0.22</v>
      </c>
      <c r="D13" s="11">
        <v>876000</v>
      </c>
      <c r="E13" s="14">
        <v>0.1</v>
      </c>
    </row>
    <row r="14" spans="2:14" x14ac:dyDescent="0.2">
      <c r="B14" s="10" t="s">
        <v>31</v>
      </c>
      <c r="C14" s="14">
        <v>2E-3</v>
      </c>
      <c r="D14" s="11">
        <v>0</v>
      </c>
      <c r="E14" s="14">
        <f>C14</f>
        <v>2E-3</v>
      </c>
    </row>
    <row r="16" spans="2:14" x14ac:dyDescent="0.2">
      <c r="B16" s="6" t="s"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x14ac:dyDescent="0.2">
      <c r="B17" s="19"/>
      <c r="C17" s="20" t="s">
        <v>1</v>
      </c>
      <c r="D17" s="20" t="s">
        <v>2</v>
      </c>
      <c r="E17" s="20" t="s">
        <v>3</v>
      </c>
      <c r="F17" s="20" t="s">
        <v>4</v>
      </c>
      <c r="G17" s="20" t="s">
        <v>5</v>
      </c>
      <c r="H17" s="20" t="s">
        <v>6</v>
      </c>
      <c r="I17" s="20" t="s">
        <v>7</v>
      </c>
      <c r="J17" s="20" t="s">
        <v>8</v>
      </c>
      <c r="K17" s="20" t="s">
        <v>9</v>
      </c>
      <c r="L17" s="20" t="s">
        <v>10</v>
      </c>
      <c r="M17" s="20" t="s">
        <v>11</v>
      </c>
      <c r="N17" s="20" t="s">
        <v>12</v>
      </c>
    </row>
    <row r="18" spans="2:14" x14ac:dyDescent="0.2">
      <c r="B18" s="10" t="s">
        <v>34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2:14" x14ac:dyDescent="0.2">
      <c r="B19" s="10" t="s">
        <v>40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2:14" x14ac:dyDescent="0.2">
      <c r="B20" s="7" t="s">
        <v>35</v>
      </c>
      <c r="C20" s="8">
        <f>+C18+C19</f>
        <v>0</v>
      </c>
      <c r="D20" s="8">
        <f t="shared" ref="D20:N20" si="0">+D18+D19</f>
        <v>0</v>
      </c>
      <c r="E20" s="8">
        <f t="shared" si="0"/>
        <v>0</v>
      </c>
      <c r="F20" s="8">
        <f t="shared" si="0"/>
        <v>0</v>
      </c>
      <c r="G20" s="8">
        <f t="shared" si="0"/>
        <v>0</v>
      </c>
      <c r="H20" s="8">
        <f t="shared" si="0"/>
        <v>0</v>
      </c>
      <c r="I20" s="8">
        <f t="shared" si="0"/>
        <v>0</v>
      </c>
      <c r="J20" s="8">
        <f t="shared" si="0"/>
        <v>0</v>
      </c>
      <c r="K20" s="8">
        <f t="shared" si="0"/>
        <v>0</v>
      </c>
      <c r="L20" s="8">
        <f t="shared" si="0"/>
        <v>0</v>
      </c>
      <c r="M20" s="8">
        <f t="shared" si="0"/>
        <v>0</v>
      </c>
      <c r="N20" s="8">
        <f t="shared" si="0"/>
        <v>0</v>
      </c>
    </row>
    <row r="21" spans="2:14" x14ac:dyDescent="0.2">
      <c r="B21" s="1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2:14" x14ac:dyDescent="0.2">
      <c r="B22" s="12" t="s">
        <v>36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2:14" x14ac:dyDescent="0.2">
      <c r="B23" s="7" t="s">
        <v>13</v>
      </c>
      <c r="C23" s="9">
        <f>+C20</f>
        <v>0</v>
      </c>
      <c r="D23" s="9">
        <f t="shared" ref="D23:N23" si="1">C23+D20</f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</row>
    <row r="24" spans="2:14" x14ac:dyDescent="0.2">
      <c r="B24" s="15" t="s">
        <v>14</v>
      </c>
      <c r="C24" s="13">
        <f t="shared" ref="C24:N24" si="2">+C20*$C$10</f>
        <v>0</v>
      </c>
      <c r="D24" s="13">
        <f t="shared" si="2"/>
        <v>0</v>
      </c>
      <c r="E24" s="13">
        <f t="shared" si="2"/>
        <v>0</v>
      </c>
      <c r="F24" s="13">
        <f t="shared" si="2"/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  <c r="K24" s="13">
        <f t="shared" si="2"/>
        <v>0</v>
      </c>
      <c r="L24" s="13">
        <f t="shared" si="2"/>
        <v>0</v>
      </c>
      <c r="M24" s="13">
        <f t="shared" si="2"/>
        <v>0</v>
      </c>
      <c r="N24" s="13">
        <f t="shared" si="2"/>
        <v>0</v>
      </c>
    </row>
    <row r="25" spans="2:14" x14ac:dyDescent="0.2">
      <c r="B25" s="10" t="s">
        <v>23</v>
      </c>
      <c r="C25" s="9">
        <f>IF(C23&gt;D11,D11*C11,C23*C11)</f>
        <v>0</v>
      </c>
      <c r="D25" s="9">
        <f t="shared" ref="D25:N25" si="3">IF(D23&lt;$D$11,D20*$C$11,IF(C23&gt;$D$11,0,($D$11-C23)*$C$11))</f>
        <v>0</v>
      </c>
      <c r="E25" s="9">
        <f t="shared" si="3"/>
        <v>0</v>
      </c>
      <c r="F25" s="9">
        <f t="shared" si="3"/>
        <v>0</v>
      </c>
      <c r="G25" s="9">
        <f t="shared" si="3"/>
        <v>0</v>
      </c>
      <c r="H25" s="9">
        <f t="shared" si="3"/>
        <v>0</v>
      </c>
      <c r="I25" s="9">
        <f t="shared" si="3"/>
        <v>0</v>
      </c>
      <c r="J25" s="9">
        <f t="shared" si="3"/>
        <v>0</v>
      </c>
      <c r="K25" s="9">
        <f t="shared" si="3"/>
        <v>0</v>
      </c>
      <c r="L25" s="9">
        <f t="shared" si="3"/>
        <v>0</v>
      </c>
      <c r="M25" s="9">
        <f t="shared" si="3"/>
        <v>0</v>
      </c>
      <c r="N25" s="9">
        <f t="shared" si="3"/>
        <v>0</v>
      </c>
    </row>
    <row r="26" spans="2:14" x14ac:dyDescent="0.2">
      <c r="B26" s="10" t="s">
        <v>24</v>
      </c>
      <c r="C26" s="13">
        <f>IF(C23&gt;D11,(C23-D11)*E11,0)</f>
        <v>0</v>
      </c>
      <c r="D26" s="13">
        <f t="shared" ref="D26:N26" si="4">IF(D23&gt;$D$11,IF(C23&gt;$D$11,D20*$E$11,(D23-$D$11)*$E$11),0)</f>
        <v>0</v>
      </c>
      <c r="E26" s="13">
        <f t="shared" si="4"/>
        <v>0</v>
      </c>
      <c r="F26" s="13">
        <f t="shared" si="4"/>
        <v>0</v>
      </c>
      <c r="G26" s="13">
        <f t="shared" si="4"/>
        <v>0</v>
      </c>
      <c r="H26" s="13">
        <f t="shared" si="4"/>
        <v>0</v>
      </c>
      <c r="I26" s="13">
        <f t="shared" si="4"/>
        <v>0</v>
      </c>
      <c r="J26" s="13">
        <f t="shared" si="4"/>
        <v>0</v>
      </c>
      <c r="K26" s="13">
        <f t="shared" si="4"/>
        <v>0</v>
      </c>
      <c r="L26" s="13">
        <f t="shared" si="4"/>
        <v>0</v>
      </c>
      <c r="M26" s="13">
        <f t="shared" si="4"/>
        <v>0</v>
      </c>
      <c r="N26" s="13">
        <f t="shared" si="4"/>
        <v>0</v>
      </c>
    </row>
    <row r="27" spans="2:14" x14ac:dyDescent="0.2">
      <c r="B27" s="10" t="s">
        <v>17</v>
      </c>
      <c r="C27" s="13">
        <f t="shared" ref="C27:N27" si="5">+C20*$C$12</f>
        <v>0</v>
      </c>
      <c r="D27" s="13">
        <f t="shared" si="5"/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  <c r="I27" s="13">
        <f t="shared" si="5"/>
        <v>0</v>
      </c>
      <c r="J27" s="13">
        <f t="shared" si="5"/>
        <v>0</v>
      </c>
      <c r="K27" s="13">
        <f t="shared" si="5"/>
        <v>0</v>
      </c>
      <c r="L27" s="13">
        <f t="shared" si="5"/>
        <v>0</v>
      </c>
      <c r="M27" s="13">
        <f t="shared" si="5"/>
        <v>0</v>
      </c>
      <c r="N27" s="13">
        <f t="shared" si="5"/>
        <v>0</v>
      </c>
    </row>
    <row r="28" spans="2:14" x14ac:dyDescent="0.2">
      <c r="B28" s="10" t="s">
        <v>25</v>
      </c>
      <c r="C28" s="13">
        <f>IF(C23&gt;D13,D13*C13,C23*C13)</f>
        <v>0</v>
      </c>
      <c r="D28" s="13">
        <f t="shared" ref="D28:N28" si="6">IF(D23&lt;$D$13,D20*$C$13,IF(C23&gt;$D$13,0,($D$13-C23)*$C$13))</f>
        <v>0</v>
      </c>
      <c r="E28" s="13">
        <f t="shared" si="6"/>
        <v>0</v>
      </c>
      <c r="F28" s="13">
        <f t="shared" si="6"/>
        <v>0</v>
      </c>
      <c r="G28" s="13">
        <f t="shared" si="6"/>
        <v>0</v>
      </c>
      <c r="H28" s="13">
        <f t="shared" si="6"/>
        <v>0</v>
      </c>
      <c r="I28" s="13">
        <f t="shared" si="6"/>
        <v>0</v>
      </c>
      <c r="J28" s="13">
        <f t="shared" si="6"/>
        <v>0</v>
      </c>
      <c r="K28" s="13">
        <f t="shared" si="6"/>
        <v>0</v>
      </c>
      <c r="L28" s="13">
        <f t="shared" si="6"/>
        <v>0</v>
      </c>
      <c r="M28" s="13">
        <f t="shared" si="6"/>
        <v>0</v>
      </c>
      <c r="N28" s="13">
        <f t="shared" si="6"/>
        <v>0</v>
      </c>
    </row>
    <row r="29" spans="2:14" x14ac:dyDescent="0.2">
      <c r="B29" s="10" t="s">
        <v>26</v>
      </c>
      <c r="C29" s="13">
        <f>IF(C23&gt;D13,(C23-D13)*E13,0)</f>
        <v>0</v>
      </c>
      <c r="D29" s="13">
        <f t="shared" ref="D29:N29" si="7">IF(D23&gt;$D$13,IF(C23&gt;$D$13,D20*$E$13,(D23-$D$13)*$E$13),0)</f>
        <v>0</v>
      </c>
      <c r="E29" s="13">
        <f t="shared" si="7"/>
        <v>0</v>
      </c>
      <c r="F29" s="13">
        <f t="shared" si="7"/>
        <v>0</v>
      </c>
      <c r="G29" s="13">
        <f t="shared" si="7"/>
        <v>0</v>
      </c>
      <c r="H29" s="13">
        <f t="shared" si="7"/>
        <v>0</v>
      </c>
      <c r="I29" s="13">
        <f t="shared" si="7"/>
        <v>0</v>
      </c>
      <c r="J29" s="13">
        <f t="shared" si="7"/>
        <v>0</v>
      </c>
      <c r="K29" s="13">
        <f t="shared" si="7"/>
        <v>0</v>
      </c>
      <c r="L29" s="13">
        <f t="shared" si="7"/>
        <v>0</v>
      </c>
      <c r="M29" s="13">
        <f t="shared" si="7"/>
        <v>0</v>
      </c>
      <c r="N29" s="13">
        <f t="shared" si="7"/>
        <v>0</v>
      </c>
    </row>
    <row r="30" spans="2:14" x14ac:dyDescent="0.2">
      <c r="B30" s="10" t="s">
        <v>18</v>
      </c>
      <c r="C30" s="13">
        <f t="shared" ref="C30:N30" si="8">+C20*$C$14</f>
        <v>0</v>
      </c>
      <c r="D30" s="13">
        <f t="shared" si="8"/>
        <v>0</v>
      </c>
      <c r="E30" s="13">
        <f t="shared" si="8"/>
        <v>0</v>
      </c>
      <c r="F30" s="13">
        <f t="shared" si="8"/>
        <v>0</v>
      </c>
      <c r="G30" s="13">
        <f t="shared" si="8"/>
        <v>0</v>
      </c>
      <c r="H30" s="13">
        <f t="shared" si="8"/>
        <v>0</v>
      </c>
      <c r="I30" s="13">
        <f t="shared" si="8"/>
        <v>0</v>
      </c>
      <c r="J30" s="13">
        <f t="shared" si="8"/>
        <v>0</v>
      </c>
      <c r="K30" s="13">
        <f t="shared" si="8"/>
        <v>0</v>
      </c>
      <c r="L30" s="13">
        <f t="shared" si="8"/>
        <v>0</v>
      </c>
      <c r="M30" s="13">
        <f t="shared" si="8"/>
        <v>0</v>
      </c>
      <c r="N30" s="13">
        <f t="shared" si="8"/>
        <v>0</v>
      </c>
    </row>
    <row r="31" spans="2:14" x14ac:dyDescent="0.2">
      <c r="B31" s="10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2:14" x14ac:dyDescent="0.2">
      <c r="B32" s="12" t="s">
        <v>37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2:14" x14ac:dyDescent="0.2">
      <c r="B33" s="10" t="s">
        <v>27</v>
      </c>
      <c r="C33" s="9">
        <f>+C20-C24</f>
        <v>0</v>
      </c>
      <c r="D33" s="9">
        <f t="shared" ref="D33:N33" si="9">+D20-D24</f>
        <v>0</v>
      </c>
      <c r="E33" s="9">
        <f t="shared" si="9"/>
        <v>0</v>
      </c>
      <c r="F33" s="9">
        <f t="shared" si="9"/>
        <v>0</v>
      </c>
      <c r="G33" s="9">
        <f t="shared" si="9"/>
        <v>0</v>
      </c>
      <c r="H33" s="9">
        <f t="shared" si="9"/>
        <v>0</v>
      </c>
      <c r="I33" s="9">
        <f t="shared" si="9"/>
        <v>0</v>
      </c>
      <c r="J33" s="9">
        <f t="shared" si="9"/>
        <v>0</v>
      </c>
      <c r="K33" s="9">
        <f t="shared" si="9"/>
        <v>0</v>
      </c>
      <c r="L33" s="9">
        <f t="shared" si="9"/>
        <v>0</v>
      </c>
      <c r="M33" s="9">
        <f t="shared" si="9"/>
        <v>0</v>
      </c>
      <c r="N33" s="9">
        <f t="shared" si="9"/>
        <v>0</v>
      </c>
    </row>
    <row r="34" spans="2:14" x14ac:dyDescent="0.2">
      <c r="B34" s="7" t="s">
        <v>28</v>
      </c>
      <c r="C34" s="9">
        <f>+C24</f>
        <v>0</v>
      </c>
      <c r="D34" s="9">
        <f t="shared" ref="D34:N34" si="10">+D24</f>
        <v>0</v>
      </c>
      <c r="E34" s="9">
        <f t="shared" si="10"/>
        <v>0</v>
      </c>
      <c r="F34" s="9">
        <f t="shared" si="10"/>
        <v>0</v>
      </c>
      <c r="G34" s="9">
        <f t="shared" si="10"/>
        <v>0</v>
      </c>
      <c r="H34" s="9">
        <f t="shared" si="10"/>
        <v>0</v>
      </c>
      <c r="I34" s="9">
        <f t="shared" si="10"/>
        <v>0</v>
      </c>
      <c r="J34" s="9">
        <f t="shared" si="10"/>
        <v>0</v>
      </c>
      <c r="K34" s="9">
        <f t="shared" si="10"/>
        <v>0</v>
      </c>
      <c r="L34" s="9">
        <f t="shared" si="10"/>
        <v>0</v>
      </c>
      <c r="M34" s="9">
        <f t="shared" si="10"/>
        <v>0</v>
      </c>
      <c r="N34" s="9">
        <f t="shared" si="10"/>
        <v>0</v>
      </c>
    </row>
    <row r="35" spans="2:14" x14ac:dyDescent="0.2">
      <c r="B35" s="7" t="s">
        <v>29</v>
      </c>
      <c r="C35" s="9">
        <f>SUM(C25:C30)</f>
        <v>0</v>
      </c>
      <c r="D35" s="9">
        <f t="shared" ref="D35:N35" si="11">SUM(D25:D30)</f>
        <v>0</v>
      </c>
      <c r="E35" s="9">
        <f t="shared" si="11"/>
        <v>0</v>
      </c>
      <c r="F35" s="9">
        <f t="shared" si="11"/>
        <v>0</v>
      </c>
      <c r="G35" s="9">
        <f t="shared" si="11"/>
        <v>0</v>
      </c>
      <c r="H35" s="9">
        <f t="shared" si="11"/>
        <v>0</v>
      </c>
      <c r="I35" s="9">
        <f t="shared" si="11"/>
        <v>0</v>
      </c>
      <c r="J35" s="9">
        <f t="shared" si="11"/>
        <v>0</v>
      </c>
      <c r="K35" s="9">
        <f t="shared" si="11"/>
        <v>0</v>
      </c>
      <c r="L35" s="9">
        <f t="shared" si="11"/>
        <v>0</v>
      </c>
      <c r="M35" s="9">
        <f t="shared" si="11"/>
        <v>0</v>
      </c>
      <c r="N35" s="9">
        <f t="shared" si="11"/>
        <v>0</v>
      </c>
    </row>
    <row r="36" spans="2:14" x14ac:dyDescent="0.2">
      <c r="B36" s="7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4" x14ac:dyDescent="0.2">
      <c r="B37" s="7" t="s">
        <v>38</v>
      </c>
      <c r="C37" s="9">
        <f>SUM(C33:C35)</f>
        <v>0</v>
      </c>
      <c r="D37" s="9">
        <f t="shared" ref="D37:N37" si="12">SUM(D33:D35)</f>
        <v>0</v>
      </c>
      <c r="E37" s="9">
        <f t="shared" si="12"/>
        <v>0</v>
      </c>
      <c r="F37" s="9">
        <f t="shared" si="12"/>
        <v>0</v>
      </c>
      <c r="G37" s="9">
        <f t="shared" si="12"/>
        <v>0</v>
      </c>
      <c r="H37" s="9">
        <f t="shared" si="12"/>
        <v>0</v>
      </c>
      <c r="I37" s="9">
        <f t="shared" si="12"/>
        <v>0</v>
      </c>
      <c r="J37" s="9">
        <f t="shared" si="12"/>
        <v>0</v>
      </c>
      <c r="K37" s="9">
        <f t="shared" si="12"/>
        <v>0</v>
      </c>
      <c r="L37" s="9">
        <f t="shared" si="12"/>
        <v>0</v>
      </c>
      <c r="M37" s="9">
        <f t="shared" si="12"/>
        <v>0</v>
      </c>
      <c r="N37" s="9">
        <f t="shared" si="12"/>
        <v>0</v>
      </c>
    </row>
    <row r="39" spans="2:14" s="21" customFormat="1" ht="11.25" x14ac:dyDescent="0.2">
      <c r="B39" s="21" t="s">
        <v>32</v>
      </c>
      <c r="C39" s="22"/>
      <c r="D39" s="22"/>
      <c r="K39" s="21" t="s">
        <v>42</v>
      </c>
    </row>
    <row r="40" spans="2:14" x14ac:dyDescent="0.2">
      <c r="B40" s="21" t="s">
        <v>30</v>
      </c>
      <c r="K40" s="24"/>
      <c r="L40" s="21" t="s">
        <v>41</v>
      </c>
    </row>
    <row r="41" spans="2:14" x14ac:dyDescent="0.2">
      <c r="B41" s="21"/>
    </row>
    <row r="42" spans="2:14" x14ac:dyDescent="0.2">
      <c r="B42" s="21"/>
    </row>
  </sheetData>
  <sheetProtection algorithmName="SHA-512" hashValue="y0ue6NVZGFnrVRY2e7li4OdzwH1I8UEajs4+a+iv6Ac3E73nBVZVJfeBD5R9l1l1c/eelg0pvnjBn4ZcWvhonQ==" saltValue="pjzfWRKyV/tsJtnXOmlx3g==" spinCount="100000" sheet="1" objects="1" scenarios="1"/>
  <pageMargins left="0.74803149606299213" right="0.74803149606299213" top="0.51" bottom="0.98425196850393704" header="0.51181102362204722" footer="0.51181102362204722"/>
  <pageSetup paperSize="9" scale="74" orientation="landscape" horizontalDpi="4294967292" verticalDpi="4294967292" r:id="rId1"/>
  <headerFooter alignWithMargins="0">
    <oddFooter>&amp;L&amp;K000000LowLands Accounting Services&amp;R&amp;K000000www.lowlands.ru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Russian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LowLands</dc:creator>
  <cp:lastModifiedBy>G-Nius</cp:lastModifiedBy>
  <cp:lastPrinted>2015-01-16T07:11:57Z</cp:lastPrinted>
  <dcterms:created xsi:type="dcterms:W3CDTF">2013-04-12T16:34:26Z</dcterms:created>
  <dcterms:modified xsi:type="dcterms:W3CDTF">2016-12-12T11:53:12Z</dcterms:modified>
</cp:coreProperties>
</file>